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er\master1\class\E221\matlab_saves\"/>
    </mc:Choice>
  </mc:AlternateContent>
  <bookViews>
    <workbookView xWindow="480" yWindow="132" windowWidth="20112" windowHeight="95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9" i="1" l="1"/>
  <c r="B50" i="1" l="1"/>
  <c r="B49" i="1"/>
  <c r="B48" i="1"/>
  <c r="B45" i="1"/>
  <c r="B44" i="1"/>
  <c r="B46" i="1" s="1"/>
  <c r="B43" i="1"/>
  <c r="B47" i="1" s="1"/>
  <c r="B42" i="1"/>
  <c r="B33" i="1" l="1"/>
  <c r="B34" i="1" l="1"/>
  <c r="B35" i="1"/>
  <c r="B37" i="1" s="1"/>
  <c r="B36" i="1" l="1"/>
  <c r="B38" i="1"/>
</calcChain>
</file>

<file path=xl/sharedStrings.xml><?xml version="1.0" encoding="utf-8"?>
<sst xmlns="http://schemas.openxmlformats.org/spreadsheetml/2006/main" count="46" uniqueCount="46">
  <si>
    <t>Y=C+I+G+X</t>
  </si>
  <si>
    <t>C=c0+c1*Y=220+.63*Y</t>
  </si>
  <si>
    <t>I=I0-I1R+i2*Y=400-2000*R+.1Y</t>
  </si>
  <si>
    <t>X=x0-x1*Y-x2*E*(P/Pw)=600-.1*Y-100*e*p/Pw</t>
  </si>
  <si>
    <t>G=1200</t>
  </si>
  <si>
    <t>M=900</t>
  </si>
  <si>
    <t>Pw=1</t>
  </si>
  <si>
    <t>P=1</t>
  </si>
  <si>
    <t>Assumptions</t>
  </si>
  <si>
    <t>c0</t>
  </si>
  <si>
    <t>c1</t>
  </si>
  <si>
    <t>I0</t>
  </si>
  <si>
    <t>I1</t>
  </si>
  <si>
    <t>I2</t>
  </si>
  <si>
    <t>fy</t>
  </si>
  <si>
    <t>fi</t>
  </si>
  <si>
    <t>M=(fy*Y-fi*R)*P=(.1583*Y-1000*R)*P</t>
  </si>
  <si>
    <t>x0</t>
  </si>
  <si>
    <t>x1</t>
  </si>
  <si>
    <t>x2</t>
  </si>
  <si>
    <t>e0</t>
  </si>
  <si>
    <t>e1</t>
  </si>
  <si>
    <t>G</t>
  </si>
  <si>
    <t>M</t>
  </si>
  <si>
    <t xml:space="preserve">pw  </t>
  </si>
  <si>
    <t>p</t>
  </si>
  <si>
    <t>Solution</t>
  </si>
  <si>
    <t>E*P/Pw=e0+e1*R=.75+5*R</t>
  </si>
  <si>
    <t>Model Solution for notes page 44</t>
  </si>
  <si>
    <t>Y</t>
  </si>
  <si>
    <t>C</t>
  </si>
  <si>
    <t>R</t>
  </si>
  <si>
    <t>I</t>
  </si>
  <si>
    <t>X</t>
  </si>
  <si>
    <t>E</t>
  </si>
  <si>
    <t>Work Vectors</t>
  </si>
  <si>
    <t>eq1_1</t>
  </si>
  <si>
    <t>eq1_2</t>
  </si>
  <si>
    <t>eq1_3</t>
  </si>
  <si>
    <t>eq2_1</t>
  </si>
  <si>
    <t>eq2_2</t>
  </si>
  <si>
    <t>eq2_3</t>
  </si>
  <si>
    <t>eq3_1</t>
  </si>
  <si>
    <t>eq3_2</t>
  </si>
  <si>
    <t>eq1_4</t>
  </si>
  <si>
    <t>Validation of Y=C+I+G+X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</si>
</sst>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B31" sqref="B31"/>
    </sheetView>
  </sheetViews>
  <sheetFormatPr defaultRowHeight="14.4" x14ac:dyDescent="0.3"/>
  <cols>
    <col min="1" max="1" width="42.44140625" customWidth="1"/>
    <col min="2" max="2" width="54.5546875" customWidth="1"/>
  </cols>
  <sheetData>
    <row r="1" spans="1:2" x14ac:dyDescent="0.3">
      <c r="A1" s="1" t="s">
        <v>28</v>
      </c>
    </row>
    <row r="3" spans="1:2" x14ac:dyDescent="0.3">
      <c r="A3" t="s">
        <v>0</v>
      </c>
    </row>
    <row r="4" spans="1:2" x14ac:dyDescent="0.3">
      <c r="A4" t="s">
        <v>1</v>
      </c>
    </row>
    <row r="5" spans="1:2" x14ac:dyDescent="0.3">
      <c r="A5" t="s">
        <v>2</v>
      </c>
    </row>
    <row r="6" spans="1:2" x14ac:dyDescent="0.3">
      <c r="A6" t="s">
        <v>16</v>
      </c>
    </row>
    <row r="7" spans="1:2" x14ac:dyDescent="0.3">
      <c r="A7" t="s">
        <v>3</v>
      </c>
    </row>
    <row r="8" spans="1:2" x14ac:dyDescent="0.3">
      <c r="A8" t="s">
        <v>27</v>
      </c>
    </row>
    <row r="9" spans="1:2" x14ac:dyDescent="0.3">
      <c r="A9" t="s">
        <v>4</v>
      </c>
    </row>
    <row r="10" spans="1:2" x14ac:dyDescent="0.3">
      <c r="A10" t="s">
        <v>5</v>
      </c>
    </row>
    <row r="11" spans="1:2" x14ac:dyDescent="0.3">
      <c r="A11" t="s">
        <v>6</v>
      </c>
    </row>
    <row r="12" spans="1:2" x14ac:dyDescent="0.3">
      <c r="A12" t="s">
        <v>7</v>
      </c>
    </row>
    <row r="14" spans="1:2" x14ac:dyDescent="0.3">
      <c r="A14" s="2" t="s">
        <v>8</v>
      </c>
    </row>
    <row r="15" spans="1:2" x14ac:dyDescent="0.3">
      <c r="A15" t="s">
        <v>9</v>
      </c>
      <c r="B15">
        <v>220</v>
      </c>
    </row>
    <row r="16" spans="1:2" x14ac:dyDescent="0.3">
      <c r="A16" t="s">
        <v>10</v>
      </c>
      <c r="B16">
        <v>0.63</v>
      </c>
    </row>
    <row r="17" spans="1:2" x14ac:dyDescent="0.3">
      <c r="A17" t="s">
        <v>11</v>
      </c>
      <c r="B17">
        <v>400</v>
      </c>
    </row>
    <row r="18" spans="1:2" x14ac:dyDescent="0.3">
      <c r="A18" t="s">
        <v>12</v>
      </c>
      <c r="B18">
        <v>2000</v>
      </c>
    </row>
    <row r="19" spans="1:2" x14ac:dyDescent="0.3">
      <c r="A19" t="s">
        <v>13</v>
      </c>
      <c r="B19">
        <v>0.1</v>
      </c>
    </row>
    <row r="20" spans="1:2" x14ac:dyDescent="0.3">
      <c r="A20" t="s">
        <v>14</v>
      </c>
      <c r="B20">
        <v>0.1583</v>
      </c>
    </row>
    <row r="21" spans="1:2" x14ac:dyDescent="0.3">
      <c r="A21" t="s">
        <v>15</v>
      </c>
      <c r="B21">
        <v>1000</v>
      </c>
    </row>
    <row r="22" spans="1:2" x14ac:dyDescent="0.3">
      <c r="A22" t="s">
        <v>17</v>
      </c>
      <c r="B22">
        <v>600</v>
      </c>
    </row>
    <row r="23" spans="1:2" x14ac:dyDescent="0.3">
      <c r="A23" t="s">
        <v>18</v>
      </c>
      <c r="B23">
        <v>0.1</v>
      </c>
    </row>
    <row r="24" spans="1:2" x14ac:dyDescent="0.3">
      <c r="A24" t="s">
        <v>19</v>
      </c>
      <c r="B24">
        <v>100</v>
      </c>
    </row>
    <row r="25" spans="1:2" x14ac:dyDescent="0.3">
      <c r="A25" t="s">
        <v>20</v>
      </c>
      <c r="B25">
        <v>0.75</v>
      </c>
    </row>
    <row r="26" spans="1:2" x14ac:dyDescent="0.3">
      <c r="A26" t="s">
        <v>21</v>
      </c>
      <c r="B26">
        <v>5</v>
      </c>
    </row>
    <row r="27" spans="1:2" x14ac:dyDescent="0.3">
      <c r="A27" t="s">
        <v>22</v>
      </c>
      <c r="B27">
        <v>1200</v>
      </c>
    </row>
    <row r="28" spans="1:2" x14ac:dyDescent="0.3">
      <c r="A28" t="s">
        <v>23</v>
      </c>
      <c r="B28">
        <v>5000</v>
      </c>
    </row>
    <row r="29" spans="1:2" x14ac:dyDescent="0.3">
      <c r="A29" t="s">
        <v>24</v>
      </c>
      <c r="B29">
        <v>1</v>
      </c>
    </row>
    <row r="30" spans="1:2" x14ac:dyDescent="0.3">
      <c r="A30" t="s">
        <v>25</v>
      </c>
      <c r="B30">
        <v>1</v>
      </c>
    </row>
    <row r="32" spans="1:2" x14ac:dyDescent="0.3">
      <c r="A32" s="2" t="s">
        <v>26</v>
      </c>
    </row>
    <row r="33" spans="1:2" x14ac:dyDescent="0.3">
      <c r="A33" t="s">
        <v>29</v>
      </c>
      <c r="B33" s="2">
        <f>(B46/(-B47+B49))+((B48/(-B47+B49))*B27)-((B50/(-B47+B49))*(B28/B30))</f>
        <v>19386.222657525301</v>
      </c>
    </row>
    <row r="34" spans="1:2" x14ac:dyDescent="0.3">
      <c r="A34" t="s">
        <v>30</v>
      </c>
      <c r="B34" s="2">
        <f>B15+(B16*B33)</f>
        <v>12433.320274240939</v>
      </c>
    </row>
    <row r="35" spans="1:2" x14ac:dyDescent="0.3">
      <c r="A35" t="s">
        <v>31</v>
      </c>
      <c r="B35" s="2">
        <f>B46+(B47*B33)+(B48*B27)</f>
        <v>-1.9311609533137442</v>
      </c>
    </row>
    <row r="36" spans="1:2" x14ac:dyDescent="0.3">
      <c r="A36" t="s">
        <v>32</v>
      </c>
      <c r="B36" s="2">
        <f>B17-(B18*B35)+(B19*B33)</f>
        <v>6200.9441723800192</v>
      </c>
    </row>
    <row r="37" spans="1:2" x14ac:dyDescent="0.3">
      <c r="A37" t="s">
        <v>33</v>
      </c>
      <c r="B37" s="2">
        <f>B22-(B23*B33)-(B24*(B25+(B26*B35)))</f>
        <v>-448.04178909565803</v>
      </c>
    </row>
    <row r="38" spans="1:2" x14ac:dyDescent="0.3">
      <c r="A38" t="s">
        <v>34</v>
      </c>
      <c r="B38" s="2">
        <f>(B25+(B26*B35))*(B29/B30)</f>
        <v>-8.9058047665687212</v>
      </c>
    </row>
    <row r="39" spans="1:2" x14ac:dyDescent="0.3">
      <c r="A39" s="2" t="s">
        <v>45</v>
      </c>
      <c r="B39" s="2">
        <f>B34+B36++B27+B37</f>
        <v>19386.222657525301</v>
      </c>
    </row>
    <row r="40" spans="1:2" x14ac:dyDescent="0.3">
      <c r="A40" s="2"/>
    </row>
    <row r="41" spans="1:2" x14ac:dyDescent="0.3">
      <c r="A41" s="2" t="s">
        <v>35</v>
      </c>
    </row>
    <row r="42" spans="1:2" x14ac:dyDescent="0.3">
      <c r="A42" t="s">
        <v>36</v>
      </c>
      <c r="B42">
        <f>B15+B17+B22-(B24*B25)</f>
        <v>1145</v>
      </c>
    </row>
    <row r="43" spans="1:2" x14ac:dyDescent="0.3">
      <c r="A43" t="s">
        <v>37</v>
      </c>
      <c r="B43">
        <f>B16+B19-B23</f>
        <v>0.63</v>
      </c>
    </row>
    <row r="44" spans="1:2" x14ac:dyDescent="0.3">
      <c r="A44" t="s">
        <v>38</v>
      </c>
      <c r="B44">
        <f>((-1)*B18)-(B24*B26)</f>
        <v>-2500</v>
      </c>
    </row>
    <row r="45" spans="1:2" x14ac:dyDescent="0.3">
      <c r="A45" t="s">
        <v>44</v>
      </c>
      <c r="B45">
        <f>1</f>
        <v>1</v>
      </c>
    </row>
    <row r="46" spans="1:2" x14ac:dyDescent="0.3">
      <c r="A46" t="s">
        <v>39</v>
      </c>
      <c r="B46">
        <f>B42/((-1)*B44)</f>
        <v>0.45800000000000002</v>
      </c>
    </row>
    <row r="47" spans="1:2" x14ac:dyDescent="0.3">
      <c r="A47" t="s">
        <v>40</v>
      </c>
      <c r="B47">
        <f>(B43-1)/((-1)*B44)</f>
        <v>-1.4799999999999999E-4</v>
      </c>
    </row>
    <row r="48" spans="1:2" x14ac:dyDescent="0.3">
      <c r="A48" t="s">
        <v>41</v>
      </c>
      <c r="B48">
        <f>B45/((-1)*B44)</f>
        <v>4.0000000000000002E-4</v>
      </c>
    </row>
    <row r="49" spans="1:2" x14ac:dyDescent="0.3">
      <c r="A49" t="s">
        <v>42</v>
      </c>
      <c r="B49">
        <f>B20/B21</f>
        <v>1.583E-4</v>
      </c>
    </row>
    <row r="50" spans="1:2" x14ac:dyDescent="0.3">
      <c r="A50" t="s">
        <v>43</v>
      </c>
      <c r="B50">
        <f>-1/B21</f>
        <v>-1E-3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Houston</dc:creator>
  <cp:lastModifiedBy>hhstokes</cp:lastModifiedBy>
  <dcterms:created xsi:type="dcterms:W3CDTF">2015-10-22T13:35:24Z</dcterms:created>
  <dcterms:modified xsi:type="dcterms:W3CDTF">2015-10-24T15:12:58Z</dcterms:modified>
</cp:coreProperties>
</file>